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00-AFFAIRES EN COURS\UNIVERSITE LYON 1\DIAG CTA GYMNASE SAPIN\7. PRO-DCE\2. Pièces écrites\LOTS\"/>
    </mc:Choice>
  </mc:AlternateContent>
  <bookViews>
    <workbookView xWindow="0" yWindow="0" windowWidth="28800" windowHeight="11010" tabRatio="500"/>
  </bookViews>
  <sheets>
    <sheet name="LOT 03  VENTILATION" sheetId="1" r:id="rId1"/>
  </sheets>
  <calcPr refMode="R1C1" fullCalcOnLoad="1" iterateCount="1"/>
</workbook>
</file>

<file path=xl/calcChain.xml><?xml version="1.0" encoding="utf-8"?>
<calcChain xmlns="http://schemas.openxmlformats.org/spreadsheetml/2006/main">
  <c i="1" l="1" r="M65"/>
  <c r="M62"/>
  <c r="M61"/>
  <c r="M60"/>
  <c r="M58"/>
  <c r="M57"/>
  <c r="M56"/>
  <c r="M55"/>
  <c r="M54"/>
  <c r="M59"/>
  <c r="M53"/>
  <c r="M52"/>
  <c r="M50"/>
  <c r="M49"/>
  <c r="M48"/>
  <c r="M47"/>
  <c r="M46"/>
  <c r="M45"/>
  <c r="M44"/>
  <c r="M42"/>
  <c r="M41"/>
  <c r="M40"/>
  <c r="M38"/>
  <c r="M37"/>
  <c r="M36"/>
  <c r="M35"/>
  <c r="M34"/>
  <c r="M30"/>
  <c r="M29"/>
  <c r="M28"/>
  <c r="M26"/>
  <c r="M25"/>
  <c r="M24"/>
  <c r="M23"/>
  <c r="M22"/>
  <c r="M21"/>
  <c r="M20"/>
  <c r="M18"/>
  <c r="M17"/>
  <c r="M16"/>
  <c r="M14"/>
  <c r="M13"/>
  <c l="1" r="M31"/>
  <c r="M27"/>
  <c r="M64"/>
  <c r="M66"/>
  <c r="M63"/>
</calcChain>
</file>

<file path=xl/sharedStrings.xml><?xml version="1.0" encoding="utf-8"?>
<sst xmlns="http://schemas.openxmlformats.org/spreadsheetml/2006/main">
  <si>
    <t>DECOMPOSITION DU PRIX GLOBALE ET FORFAITAIRE</t>
  </si>
  <si>
    <t>D.P.G.F.</t>
  </si>
  <si>
    <t>GYMNASE SAPIN - DCE</t>
  </si>
  <si>
    <t>LOT n°03. VENTILATION</t>
  </si>
  <si>
    <t>DCE</t>
  </si>
  <si>
    <t>Nom de l'entreprise :</t>
  </si>
  <si>
    <t>Date :</t>
  </si>
  <si>
    <t>!!! A COMPLETER !!!!</t>
  </si>
  <si>
    <t>FERME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</si>
  <si>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</si>
  <si>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</si>
  <si>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</si>
  <si>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</si>
  <si>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</si>
  <si>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</si>
  <si>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</si>
  <si>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</si>
  <si>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</si>
  <si>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Commentaire ent.</t>
  </si>
  <si>
    <t>Ref. Env.</t>
  </si>
  <si>
    <t>03</t>
  </si>
  <si>
    <t>VENTILATION</t>
  </si>
  <si>
    <t>03.02</t>
  </si>
  <si>
    <t>DESCRIPTION DES OUVRAGES</t>
  </si>
  <si>
    <t>03.02.01</t>
  </si>
  <si>
    <t>Dépose des tourelles existantes</t>
  </si>
  <si>
    <t>ens</t>
  </si>
  <si>
    <t>03.02.02</t>
  </si>
  <si>
    <t>Centrale de traitement d'air double-flux</t>
  </si>
  <si>
    <t>03.02.03</t>
  </si>
  <si>
    <t>Réseaux aérauliques</t>
  </si>
  <si>
    <t>03.02.03.01</t>
  </si>
  <si>
    <t>Piège à son sur le soufflage</t>
  </si>
  <si>
    <t>03.02.03.02</t>
  </si>
  <si>
    <t>Piège à son sur la reprise</t>
  </si>
  <si>
    <t>03.02.03.03</t>
  </si>
  <si>
    <t>Gaine rectangulaire</t>
  </si>
  <si>
    <t>kg</t>
  </si>
  <si>
    <t>03.02.03.04</t>
  </si>
  <si>
    <t>Gaine circulaire tôle</t>
  </si>
  <si>
    <t>03.02.03.04.01</t>
  </si>
  <si>
    <t>DN125</t>
  </si>
  <si>
    <t>ml</t>
  </si>
  <si>
    <t>03.02.03.04.02</t>
  </si>
  <si>
    <t>DN160</t>
  </si>
  <si>
    <t>03.02.03.04.03</t>
  </si>
  <si>
    <t>DN200</t>
  </si>
  <si>
    <t>03.02.03.04.04</t>
  </si>
  <si>
    <t>DN250</t>
  </si>
  <si>
    <t>03.02.03.04.05</t>
  </si>
  <si>
    <t>DN315</t>
  </si>
  <si>
    <t>03.02.03.04.06</t>
  </si>
  <si>
    <t>DN400</t>
  </si>
  <si>
    <t>03.02.03.04.07</t>
  </si>
  <si>
    <t>DN450</t>
  </si>
  <si>
    <t>Sous-Total HT de Gaine circulaire tôle</t>
  </si>
  <si>
    <t>03.02.03.05</t>
  </si>
  <si>
    <t>Calorifuge épaisseur 25mm + finition tôle isoxal</t>
  </si>
  <si>
    <t>03.02.03.06</t>
  </si>
  <si>
    <t>Sifflets grillagés</t>
  </si>
  <si>
    <t>03.02.03.07</t>
  </si>
  <si>
    <t>Traversées de toiture (costières, etc...)</t>
  </si>
  <si>
    <t>Sous-Total HT de Réseaux aérauliques</t>
  </si>
  <si>
    <t>03.02.04</t>
  </si>
  <si>
    <t>Terminaux de soufflage et d'extraction</t>
  </si>
  <si>
    <t>03.02.04.01</t>
  </si>
  <si>
    <t>Bouche de soufflage + MR + gaine souple phonique</t>
  </si>
  <si>
    <t>03.02.04.01.01</t>
  </si>
  <si>
    <t>140m³/h</t>
  </si>
  <si>
    <t>03.02.04.01.02</t>
  </si>
  <si>
    <t>150m³/h</t>
  </si>
  <si>
    <t>03.02.04.01.03</t>
  </si>
  <si>
    <t>160m³/h</t>
  </si>
  <si>
    <t>03.02.04.01.04</t>
  </si>
  <si>
    <t>190m³/h</t>
  </si>
  <si>
    <t>Sous-Total HT de Bouche de soufflage + MR + gaine souple phonique</t>
  </si>
  <si>
    <t>03.02.04.02</t>
  </si>
  <si>
    <t>Bouche de soufflage + MR en extrémité de gaine</t>
  </si>
  <si>
    <t>03.02.04.02.01</t>
  </si>
  <si>
    <t>80m³/h</t>
  </si>
  <si>
    <t>03.02.04.02.02</t>
  </si>
  <si>
    <t>200m³/h</t>
  </si>
  <si>
    <t>Sous-Total HT de Bouche de soufflage + MR en extrémité de gaine</t>
  </si>
  <si>
    <t>03.02.04.03</t>
  </si>
  <si>
    <t>Bouche de reprise + MR + gaine souple phonique</t>
  </si>
  <si>
    <t>03.02.04.03.01</t>
  </si>
  <si>
    <t>30m³/h</t>
  </si>
  <si>
    <t>03.02.04.03.02</t>
  </si>
  <si>
    <t>45m³/h</t>
  </si>
  <si>
    <t>03.02.04.03.03</t>
  </si>
  <si>
    <t>60m³/h</t>
  </si>
  <si>
    <t>03.02.04.03.04</t>
  </si>
  <si>
    <t>75m³/h</t>
  </si>
  <si>
    <t>03.02.04.03.05</t>
  </si>
  <si>
    <t>120m³/h</t>
  </si>
  <si>
    <t>03.02.04.03.06</t>
  </si>
  <si>
    <t>165m³/h</t>
  </si>
  <si>
    <t>Sous-Total HT de Bouche de reprise + MR + gaine souple phonique</t>
  </si>
  <si>
    <t>03.02.04.04</t>
  </si>
  <si>
    <t>Bouche de reprise + MR en extrémité de gaine</t>
  </si>
  <si>
    <t>03.02.04.04.01</t>
  </si>
  <si>
    <t>40m³/h</t>
  </si>
  <si>
    <t>03.02.04.04.02</t>
  </si>
  <si>
    <t>03.02.04.04.03</t>
  </si>
  <si>
    <t>03.02.04.04.04</t>
  </si>
  <si>
    <t>100m³/h</t>
  </si>
  <si>
    <t>03.02.04.04.05</t>
  </si>
  <si>
    <t>03.02.04.04.06</t>
  </si>
  <si>
    <t>170m³/h</t>
  </si>
  <si>
    <t>03.02.04.04.07</t>
  </si>
  <si>
    <t>Sous-Total HT de Bouche de reprise + MR en extrémité de gaine</t>
  </si>
  <si>
    <t>Sous-Total HT de Terminaux de soufflage et d'extraction</t>
  </si>
  <si>
    <t>03.02.05</t>
  </si>
  <si>
    <t>Travaux divers</t>
  </si>
  <si>
    <t>03.02.06</t>
  </si>
  <si>
    <t>Compte prorata - 3%</t>
  </si>
  <si>
    <t>PM</t>
  </si>
  <si>
    <t>Sous-Total HT de DESCRIPTION DES OUVRAGES</t>
  </si>
  <si>
    <t>MONTANT HT 03 - VENTILATION</t>
  </si>
  <si>
    <t>MONTANT TVA A 20,000%</t>
  </si>
  <si>
    <t>MONTANT TTC 03 - VENTILATION</t>
  </si>
  <si>
    <t>Légende de la TVA</t>
  </si>
  <si>
    <t>TVA n°1</t>
  </si>
</sst>
</file>

<file path=xl/styles.xml><?xml version="1.0" encoding="utf-8"?>
<styleSheet xmlns="http://schemas.openxmlformats.org/spreadsheetml/2006/main">
  <numFmts count="2">
    <numFmt numFmtId="164" formatCode="#,##0.000"/>
    <numFmt numFmtId="7" formatCode="#,##0.00 &quot;€&quot;;-#,##0.00 &quot;€&quot;"/>
  </numFmts>
  <fonts count="24">
    <font>
      <sz val="8.25"/>
      <name val="Microsoft Sans Serif"/>
      <family val="2"/>
      <charset val="1"/>
    </font>
    <font>
      <b/>
      <sz val="18"/>
      <color theme="1"/>
      <name val="Calibri"/>
      <charset val="1"/>
    </font>
    <font>
      <b/>
      <sz val="18"/>
      <name val="Calibri"/>
      <charset val="1"/>
    </font>
    <font>
      <b/>
      <sz val="12"/>
      <name val="Calibri"/>
      <charset val="1"/>
    </font>
    <font>
      <b/>
      <sz val="18"/>
      <color rgb="FF000000"/>
      <name val="Calibri"/>
      <charset val="1"/>
    </font>
    <font>
      <b/>
      <sz val="18"/>
      <color rgb="FF333333"/>
      <name val="Calibri"/>
      <charset val="1"/>
    </font>
    <font>
      <b/>
      <sz val="14"/>
      <name val="Calibri"/>
      <charset val="1"/>
    </font>
    <font>
      <b/>
      <sz val="12"/>
      <color theme="1"/>
      <name val="Calibri"/>
      <charset val="1"/>
    </font>
    <font>
      <b/>
      <sz val="14"/>
      <color theme="1"/>
      <name val="Calibri"/>
      <charset val="1"/>
    </font>
    <font>
      <b/>
      <sz val="9"/>
      <color theme="1"/>
      <name val="Tahoma"/>
      <charset val="1"/>
    </font>
    <font>
      <b/>
      <sz val="10"/>
      <color rgb="FFFFFFFF"/>
      <name val="Calibri"/>
      <charset val="1"/>
    </font>
    <font>
      <b/>
      <sz val="10"/>
      <color theme="1"/>
      <name val="Calibri"/>
      <charset val="1"/>
    </font>
    <font>
      <b/>
      <i/>
      <sz val="10"/>
      <color rgb="FFFFFFFF"/>
      <name val="Calibri"/>
      <charset val="1"/>
    </font>
    <font>
      <b/>
      <i/>
      <sz val="10"/>
      <color rgb="FF000000"/>
      <name val="Calibri"/>
      <charset val="1"/>
    </font>
    <font>
      <b/>
      <sz val="12"/>
      <color rgb="FF000000"/>
      <name val="Calibri"/>
      <charset val="1"/>
    </font>
    <font>
      <b/>
      <sz val="11"/>
      <color rgb="FF000000"/>
      <name val="Calibri"/>
      <charset val="1"/>
    </font>
    <font>
      <sz val="8.25"/>
      <color rgb="FF000000"/>
      <name val="Microsoft Sans Serif"/>
      <charset val="1"/>
    </font>
    <font>
      <b/>
      <sz val="9"/>
      <color rgb="FF000000"/>
      <name val="Calibri"/>
      <charset val="1"/>
    </font>
    <font>
      <b/>
      <sz val="8"/>
      <color theme="1"/>
      <name val="Calibri"/>
      <charset val="1"/>
    </font>
    <font>
      <sz val="10"/>
      <color theme="1"/>
      <name val="Calibri"/>
      <charset val="1"/>
    </font>
    <font>
      <sz val="9"/>
      <color theme="1"/>
      <name val="Calibri"/>
      <charset val="1"/>
    </font>
    <font>
      <b/>
      <sz val="10"/>
      <name val="Calibri"/>
      <charset val="1"/>
    </font>
    <font>
      <b/>
      <sz val="8"/>
      <color theme="1"/>
      <name val="Arial"/>
      <charset val="1"/>
    </font>
    <font>
      <b/>
      <sz val="9"/>
      <color theme="1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8C8C8C"/>
        <bgColor rgb="FF8C8C8C"/>
      </patternFill>
    </fill>
    <fill>
      <patternFill patternType="solid">
        <fgColor rgb="FFBA1419"/>
        <bgColor rgb="FFBA1419"/>
      </patternFill>
    </fill>
    <fill>
      <patternFill patternType="solid">
        <fgColor rgb="FF3B6998"/>
        <bgColor rgb="FF3B6998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19">
    <border/>
    <border>
      <left style="medium">
        <color rgb="FF646464"/>
      </left>
      <top style="medium">
        <color rgb="FF646464"/>
      </top>
    </border>
    <border>
      <top style="medium">
        <color rgb="FF646464"/>
      </top>
    </border>
    <border>
      <right style="medium">
        <color rgb="FF646464"/>
      </right>
      <top style="medium">
        <color rgb="FF646464"/>
      </top>
    </border>
    <border>
      <left style="medium">
        <color rgb="FF646464"/>
      </left>
    </border>
    <border>
      <right style="medium">
        <color rgb="FF646464"/>
      </right>
    </border>
    <border>
      <left style="medium">
        <color rgb="FF646464"/>
      </left>
      <bottom style="medium">
        <color rgb="FF646464"/>
      </bottom>
    </border>
    <border>
      <bottom style="medium">
        <color rgb="FF646464"/>
      </bottom>
    </border>
    <border>
      <right style="medium">
        <color rgb="FF646464"/>
      </right>
      <bottom style="medium">
        <color rgb="FF646464"/>
      </bottom>
    </border>
    <border>
      <right style="thin">
        <color rgb="FFC0C0C0"/>
      </right>
      <top style="thin">
        <color rgb="FFC0C0C0"/>
      </top>
      <bottom style="thin">
        <color rgb="FFC0C0C0"/>
      </bottom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</border>
    <border>
      <left style="thin">
        <color rgb="FFC0C0C0"/>
      </left>
    </border>
    <border>
      <left style="thin">
        <color rgb="FFC0C0C0"/>
      </left>
      <right style="thin">
        <color rgb="FFC0C0C0"/>
      </right>
    </border>
    <border>
      <right style="thin">
        <color rgb="FFC0C0C0"/>
      </right>
    </border>
    <border>
      <right style="medium">
        <color rgb="FFC0C0C0"/>
      </right>
    </border>
    <border>
      <left style="thin">
        <color rgb="FFC0C0C0"/>
      </left>
      <top style="thin">
        <color rgb="FFC0C0C0"/>
      </top>
      <bottom style="thin">
        <color rgb="FFC0C0C0"/>
      </bottom>
    </border>
    <border>
      <top style="thin">
        <color rgb="FFC0C0C0"/>
      </top>
      <bottom style="thin">
        <color rgb="FFC0C0C0"/>
      </bottom>
    </border>
    <border>
      <left style="thin">
        <color rgb="FFC0C0C0"/>
      </left>
      <right style="thin">
        <color rgb="FFC0C0C0"/>
      </right>
      <bottom style="thin">
        <color rgb="FFC0C0C0"/>
      </bottom>
    </border>
    <border>
      <right style="thin">
        <color rgb="FFC0C0C0"/>
      </right>
      <bottom style="thin">
        <color rgb="FFC0C0C0"/>
      </bottom>
    </border>
  </borders>
  <cellStyleXfs count="1">
    <xf numFmtId="0" fontId="0" fillId="0" borderId="0">
      <alignment vertical="top"/>
      <protection locked="0"/>
    </xf>
  </cellStyleXfs>
  <cellXfs count="94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0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4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vertical="top"/>
    </xf>
    <xf numFmtId="0" fontId="2" fillId="2" borderId="0" xfId="0" applyFont="1" applyFill="1" applyBorder="1" applyAlignment="1" applyProtection="1">
      <alignment horizontal="center" vertical="top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left" vertical="center"/>
    </xf>
    <xf numFmtId="0" fontId="6" fillId="2" borderId="7" xfId="0" applyFont="1" applyFill="1" applyBorder="1" applyAlignment="1" applyProtection="1">
      <alignment horizontal="left" vertical="center"/>
    </xf>
    <xf numFmtId="0" fontId="7" fillId="2" borderId="7" xfId="0" applyFont="1" applyFill="1" applyBorder="1" applyAlignment="1" applyProtection="1">
      <alignment horizontal="center" vertical="center"/>
    </xf>
    <xf numFmtId="0" fontId="6" fillId="2" borderId="7" xfId="0" applyFont="1" applyFill="1" applyBorder="1" applyAlignment="1" applyProtection="1">
      <alignment horizontal="right" vertical="center"/>
      <protection locked="0"/>
    </xf>
    <xf numFmtId="0" fontId="8" fillId="2" borderId="8" xfId="0" applyFont="1" applyFill="1" applyBorder="1" applyAlignment="1" applyProtection="1">
      <alignment horizontal="right" vertical="center"/>
      <protection locked="0"/>
    </xf>
    <xf numFmtId="0" fontId="8" fillId="2" borderId="0" xfId="0" applyFont="1" applyFill="1" applyAlignment="1" applyProtection="1">
      <alignment horizontal="left" vertical="center"/>
      <protection locked="0"/>
    </xf>
    <xf numFmtId="0" fontId="9" fillId="3" borderId="0" xfId="0" applyFont="1" applyFill="1" applyAlignment="1" applyProtection="1">
      <alignment vertical="top"/>
    </xf>
    <xf numFmtId="0" fontId="0" fillId="2" borderId="0" xfId="0" applyFill="1" applyAlignment="1" applyProtection="1">
      <alignment vertical="top"/>
    </xf>
    <xf numFmtId="0" fontId="9" fillId="3" borderId="0" xfId="0" applyFont="1" applyFill="1" applyAlignment="1" applyProtection="1">
      <alignment vertical="top"/>
      <protection locked="0"/>
    </xf>
    <xf numFmtId="0" fontId="10" fillId="4" borderId="0" xfId="0" applyFont="1" applyFill="1" applyAlignment="1" applyProtection="1">
      <alignment horizontal="left" vertical="center"/>
      <protection locked="0"/>
    </xf>
    <xf numFmtId="0" fontId="11" fillId="3" borderId="0" xfId="0" applyFont="1" applyFill="1" applyAlignment="1" applyProtection="1">
      <alignment vertical="top"/>
    </xf>
    <xf numFmtId="0" fontId="0" fillId="3" borderId="9" xfId="0" applyFill="1" applyBorder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0" fillId="0" borderId="0" xfId="0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Border="1" applyAlignment="1" applyProtection="1">
      <alignment vertical="top"/>
      <protection locked="0"/>
    </xf>
    <xf numFmtId="0" fontId="14" fillId="0" borderId="0" xfId="0" applyFont="1" applyAlignment="1" applyProtection="1">
      <alignment vertical="center"/>
    </xf>
    <xf numFmtId="0" fontId="15" fillId="3" borderId="0" xfId="0" applyFont="1" applyFill="1" applyAlignment="1" applyProtection="1">
      <alignment horizontal="center" vertical="center"/>
    </xf>
    <xf numFmtId="0" fontId="0" fillId="3" borderId="0" xfId="0" applyFill="1" applyAlignment="1" applyProtection="1">
      <alignment vertical="top"/>
      <protection locked="0"/>
    </xf>
    <xf numFmtId="0" fontId="14" fillId="3" borderId="0" xfId="0" applyFont="1" applyFill="1" applyAlignment="1" applyProtection="1">
      <alignment vertical="center"/>
    </xf>
    <xf numFmtId="0" fontId="16" fillId="3" borderId="0" xfId="0" applyFont="1" applyFill="1" applyAlignment="1" applyProtection="1">
      <alignment vertical="top"/>
      <protection locked="0"/>
    </xf>
    <xf numFmtId="0" fontId="14" fillId="3" borderId="0" xfId="0" applyFont="1" applyFill="1" applyAlignment="1" applyProtection="1">
      <alignment vertical="center"/>
      <protection locked="0"/>
    </xf>
    <xf numFmtId="0" fontId="0" fillId="3" borderId="0" xfId="0" applyFill="1" applyAlignment="1" applyProtection="1">
      <alignment vertical="top"/>
    </xf>
    <xf numFmtId="0" fontId="0" fillId="5" borderId="0" xfId="0" applyFill="1" applyAlignment="1" applyProtection="1">
      <alignment vertical="top"/>
      <protection locked="0"/>
    </xf>
    <xf numFmtId="0" fontId="14" fillId="0" borderId="0" xfId="0" applyFont="1" applyAlignment="1" applyProtection="1">
      <alignment vertical="center"/>
      <protection locked="0"/>
    </xf>
    <xf numFmtId="0" fontId="17" fillId="3" borderId="10" xfId="0" applyFont="1" applyFill="1" applyBorder="1" applyAlignment="1" applyProtection="1">
      <alignment horizontal="center" vertical="center"/>
    </xf>
    <xf numFmtId="0" fontId="17" fillId="3" borderId="0" xfId="0" applyFont="1" applyFill="1" applyAlignment="1" applyProtection="1">
      <alignment horizontal="center" vertical="center"/>
    </xf>
    <xf numFmtId="0" fontId="17" fillId="3" borderId="9" xfId="0" applyFont="1" applyFill="1" applyBorder="1" applyAlignment="1" applyProtection="1">
      <alignment horizontal="center" vertical="center"/>
    </xf>
    <xf numFmtId="0" fontId="17" fillId="3" borderId="9" xfId="0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49" fontId="18" fillId="0" borderId="11" xfId="0" applyNumberFormat="1" applyFont="1" applyBorder="1" applyAlignment="1" applyProtection="1">
      <alignment horizontal="left" vertical="center" wrapText="1"/>
    </xf>
    <xf numFmtId="0" fontId="18" fillId="2" borderId="11" xfId="0" applyFont="1" applyFill="1" applyBorder="1" applyAlignment="1" applyProtection="1">
      <alignment horizontal="left" vertical="center"/>
    </xf>
    <xf numFmtId="0" fontId="18" fillId="0" borderId="11" xfId="0" applyFont="1" applyBorder="1" applyAlignment="1" applyProtection="1">
      <alignment horizontal="left" vertical="center" wrapText="1"/>
    </xf>
    <xf numFmtId="0" fontId="18" fillId="0" borderId="12" xfId="0" applyFont="1" applyBorder="1" applyAlignment="1" applyProtection="1">
      <alignment horizontal="center" vertical="center"/>
    </xf>
    <xf numFmtId="0" fontId="18" fillId="2" borderId="13" xfId="0" applyFont="1" applyFill="1" applyBorder="1" applyAlignment="1" applyProtection="1">
      <alignment horizontal="right" vertical="center"/>
      <protection locked="0"/>
    </xf>
    <xf numFmtId="0" fontId="18" fillId="0" borderId="13" xfId="0" applyFont="1" applyBorder="1" applyAlignment="1" applyProtection="1">
      <alignment horizontal="right" vertical="center"/>
    </xf>
    <xf numFmtId="0" fontId="18" fillId="0" borderId="13" xfId="0" applyFont="1" applyBorder="1" applyAlignment="1" applyProtection="1">
      <alignment horizontal="right" vertical="center"/>
      <protection locked="0"/>
    </xf>
    <xf numFmtId="0" fontId="18" fillId="2" borderId="13" xfId="0" applyFont="1" applyFill="1" applyBorder="1" applyAlignment="1" applyProtection="1">
      <alignment horizontal="right" vertical="center"/>
    </xf>
    <xf numFmtId="0" fontId="19" fillId="0" borderId="13" xfId="0" applyFont="1" applyBorder="1" applyAlignment="1" applyProtection="1">
      <alignment horizontal="right" vertical="center"/>
    </xf>
    <xf numFmtId="0" fontId="0" fillId="0" borderId="14" xfId="0" applyBorder="1" applyAlignment="1" applyProtection="1">
      <alignment vertical="top"/>
      <protection locked="0"/>
    </xf>
    <xf numFmtId="0" fontId="18" fillId="0" borderId="11" xfId="0" applyFont="1" applyBorder="1" applyAlignment="1" applyProtection="1">
      <alignment horizontal="left" vertical="center"/>
      <protection locked="0"/>
    </xf>
    <xf numFmtId="49" fontId="18" fillId="0" borderId="11" xfId="0" applyNumberFormat="1" applyFont="1" applyBorder="1" applyAlignment="1" applyProtection="1">
      <alignment vertical="center" wrapText="1"/>
    </xf>
    <xf numFmtId="0" fontId="18" fillId="2" borderId="11" xfId="0" applyFont="1" applyFill="1" applyBorder="1" applyAlignment="1" applyProtection="1">
      <alignment vertical="center"/>
    </xf>
    <xf numFmtId="0" fontId="18" fillId="0" borderId="11" xfId="0" applyFont="1" applyBorder="1" applyAlignment="1" applyProtection="1">
      <alignment vertical="center" wrapText="1"/>
    </xf>
    <xf numFmtId="49" fontId="18" fillId="0" borderId="12" xfId="0" applyNumberFormat="1" applyFont="1" applyBorder="1" applyAlignment="1" applyProtection="1">
      <alignment horizontal="center" vertical="center" wrapText="1"/>
    </xf>
    <xf numFmtId="164" fontId="18" fillId="2" borderId="13" xfId="0" applyNumberFormat="1" applyFont="1" applyFill="1" applyBorder="1" applyAlignment="1" applyProtection="1">
      <alignment horizontal="right" vertical="center"/>
      <protection locked="0"/>
    </xf>
    <xf numFmtId="164" fontId="18" fillId="0" borderId="13" xfId="0" applyNumberFormat="1" applyFont="1" applyBorder="1" applyAlignment="1" applyProtection="1">
      <alignment horizontal="right" vertical="center"/>
    </xf>
    <xf numFmtId="164" fontId="18" fillId="0" borderId="13" xfId="0" applyNumberFormat="1" applyFont="1" applyBorder="1" applyAlignment="1" applyProtection="1">
      <alignment horizontal="right" vertical="center"/>
      <protection locked="0"/>
    </xf>
    <xf numFmtId="3" fontId="18" fillId="2" borderId="13" xfId="0" applyNumberFormat="1" applyFont="1" applyFill="1" applyBorder="1" applyAlignment="1" applyProtection="1">
      <alignment horizontal="right" vertical="center"/>
    </xf>
    <xf numFmtId="7" fontId="18" fillId="0" borderId="13" xfId="0" applyNumberFormat="1" applyFont="1" applyBorder="1" applyAlignment="1" applyProtection="1">
      <alignment horizontal="right" vertical="center"/>
      <protection locked="0"/>
    </xf>
    <xf numFmtId="164" fontId="18" fillId="2" borderId="13" xfId="0" applyNumberFormat="1" applyFont="1" applyFill="1" applyBorder="1" applyAlignment="1" applyProtection="1">
      <alignment horizontal="right" vertical="center"/>
    </xf>
    <xf numFmtId="7" fontId="18" fillId="2" borderId="13" xfId="0" applyNumberFormat="1" applyFont="1" applyFill="1" applyBorder="1" applyAlignment="1" applyProtection="1">
      <alignment horizontal="right" vertical="center"/>
    </xf>
    <xf numFmtId="7" fontId="19" fillId="0" borderId="13" xfId="0" applyNumberFormat="1" applyFont="1" applyBorder="1" applyAlignment="1" applyProtection="1">
      <alignment horizontal="right" vertical="center"/>
    </xf>
    <xf numFmtId="4" fontId="18" fillId="2" borderId="13" xfId="0" applyNumberFormat="1" applyFont="1" applyFill="1" applyBorder="1" applyAlignment="1" applyProtection="1">
      <alignment horizontal="right" vertical="center"/>
      <protection locked="0"/>
    </xf>
    <xf numFmtId="4" fontId="18" fillId="0" borderId="13" xfId="0" applyNumberFormat="1" applyFont="1" applyBorder="1" applyAlignment="1" applyProtection="1">
      <alignment horizontal="right" vertical="center"/>
    </xf>
    <xf numFmtId="4" fontId="18" fillId="0" borderId="13" xfId="0" applyNumberFormat="1" applyFont="1" applyBorder="1" applyAlignment="1" applyProtection="1">
      <alignment horizontal="right" vertical="center"/>
      <protection locked="0"/>
    </xf>
    <xf numFmtId="49" fontId="17" fillId="6" borderId="11" xfId="0" applyNumberFormat="1" applyFont="1" applyFill="1" applyBorder="1" applyAlignment="1" applyProtection="1">
      <alignment horizontal="left" vertical="center" wrapText="1" indent="11"/>
    </xf>
    <xf numFmtId="49" fontId="17" fillId="6" borderId="0" xfId="0" applyNumberFormat="1" applyFont="1" applyFill="1" applyBorder="1" applyAlignment="1" applyProtection="1">
      <alignment horizontal="left" vertical="center" wrapText="1" indent="11"/>
    </xf>
    <xf numFmtId="49" fontId="17" fillId="6" borderId="13" xfId="0" applyNumberFormat="1" applyFont="1" applyFill="1" applyBorder="1" applyAlignment="1" applyProtection="1">
      <alignment horizontal="left" vertical="center" wrapText="1" indent="11"/>
    </xf>
    <xf numFmtId="0" fontId="0" fillId="6" borderId="0" xfId="0" applyFill="1" applyAlignment="1" applyProtection="1">
      <alignment vertical="top"/>
    </xf>
    <xf numFmtId="7" fontId="20" fillId="6" borderId="13" xfId="0" applyNumberFormat="1" applyFont="1" applyFill="1" applyBorder="1" applyAlignment="1" applyProtection="1">
      <alignment horizontal="right" vertical="center"/>
    </xf>
    <xf numFmtId="0" fontId="17" fillId="6" borderId="0" xfId="0" applyFont="1" applyFill="1" applyAlignment="1" applyProtection="1">
      <alignment horizontal="left" vertical="center"/>
      <protection locked="0"/>
    </xf>
    <xf numFmtId="3" fontId="18" fillId="2" borderId="13" xfId="0" applyNumberFormat="1" applyFont="1" applyFill="1" applyBorder="1" applyAlignment="1" applyProtection="1">
      <alignment horizontal="right" vertical="center"/>
      <protection locked="0"/>
    </xf>
    <xf numFmtId="3" fontId="18" fillId="0" borderId="13" xfId="0" applyNumberFormat="1" applyFont="1" applyBorder="1" applyAlignment="1" applyProtection="1">
      <alignment horizontal="right" vertical="center"/>
    </xf>
    <xf numFmtId="3" fontId="18" fillId="0" borderId="13" xfId="0" applyNumberFormat="1" applyFont="1" applyBorder="1" applyAlignment="1" applyProtection="1">
      <alignment horizontal="right" vertical="center"/>
      <protection locked="0"/>
    </xf>
    <xf numFmtId="49" fontId="21" fillId="3" borderId="0" xfId="0" applyNumberFormat="1" applyFont="1" applyFill="1" applyBorder="1" applyAlignment="1" applyProtection="1">
      <alignment horizontal="left" vertical="center" wrapText="1"/>
    </xf>
    <xf numFmtId="7" fontId="11" fillId="3" borderId="0" xfId="0" applyNumberFormat="1" applyFont="1" applyFill="1" applyAlignment="1" applyProtection="1">
      <alignment horizontal="right" vertical="center"/>
    </xf>
    <xf numFmtId="0" fontId="11" fillId="3" borderId="0" xfId="0" applyFont="1" applyFill="1" applyAlignment="1" applyProtection="1">
      <alignment horizontal="left" vertical="center"/>
      <protection locked="0"/>
    </xf>
    <xf numFmtId="49" fontId="21" fillId="7" borderId="15" xfId="0" applyNumberFormat="1" applyFont="1" applyFill="1" applyBorder="1" applyAlignment="1" applyProtection="1">
      <alignment horizontal="center" vertical="center" wrapText="1"/>
    </xf>
    <xf numFmtId="49" fontId="21" fillId="7" borderId="16" xfId="0" applyNumberFormat="1" applyFont="1" applyFill="1" applyBorder="1" applyAlignment="1" applyProtection="1">
      <alignment horizontal="center" vertical="center" wrapText="1"/>
    </xf>
    <xf numFmtId="49" fontId="21" fillId="7" borderId="9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11" fillId="7" borderId="0" xfId="0" applyFont="1" applyFill="1" applyAlignment="1" applyProtection="1">
      <alignment horizontal="center" vertical="center"/>
      <protection locked="0"/>
    </xf>
    <xf numFmtId="49" fontId="23" fillId="0" borderId="17" xfId="0" applyNumberFormat="1" applyFont="1" applyBorder="1" applyAlignment="1" applyProtection="1">
      <alignment horizontal="left" vertical="center" wrapText="1"/>
    </xf>
    <xf numFmtId="0" fontId="23" fillId="0" borderId="0" xfId="0" applyFont="1" applyAlignment="1" applyProtection="1">
      <alignment horizontal="left" vertical="center"/>
    </xf>
    <xf numFmtId="9" fontId="23" fillId="0" borderId="18" xfId="0" applyNumberFormat="1" applyFont="1" applyBorder="1" applyAlignment="1" applyProtection="1">
      <alignment horizontal="left" vertical="center" wrapText="1"/>
    </xf>
    <xf numFmtId="0" fontId="23" fillId="0" borderId="0" xfId="0" applyFont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1619250</xdr:colOff>
      <xdr:row>2</xdr:row>
      <xdr:rowOff>314325</xdr:rowOff>
    </xdr:to>
    <xdr:sp>
      <xdr:nvSpPr>
        <xdr:cNvPr id="2" name="ImageCell2"/>
        <xdr:cNvSpPr/>
      </xdr:nvSpPr>
      <xdr:spPr>
        <a:prstGeom prst="rect"/>
        <a:blipFill dpi="0">
          <a:blip xmlns:r="http://schemas.openxmlformats.org/officeDocument/2006/relationships" r:embed="rId1"/>
          <a:srcRect/>
          <a:stretch>
            <a:fillRect/>
          </a:stretch>
        </a:blipFill>
      </xdr:spPr>
    </xdr:sp>
    <xdr:clientData/>
  </xdr:twoCellAnchor>
  <xdr:twoCellAnchor>
    <xdr:from>
      <xdr:col>13</xdr:col>
      <xdr:colOff>9525</xdr:colOff>
      <xdr:row>0</xdr:row>
      <xdr:rowOff>9525</xdr:rowOff>
    </xdr:from>
    <xdr:to>
      <xdr:col>13</xdr:col>
      <xdr:colOff>2124075</xdr:colOff>
      <xdr:row>2</xdr:row>
      <xdr:rowOff>76200</xdr:rowOff>
    </xdr:to>
    <xdr:sp>
      <xdr:nvSpPr>
        <xdr:cNvPr id="3" name="ImageCell3"/>
        <xdr:cNvSpPr/>
      </xdr:nvSpPr>
      <xdr:spPr>
        <a:prstGeom prst="rect"/>
        <a:blipFill dpi="0">
          <a:blip xmlns:r="http://schemas.openxmlformats.org/officeDocument/2006/relationships" r:embed="rId2"/>
          <a:srcRect/>
          <a:stretch>
            <a:fillRect/>
          </a:stretch>
        </a:blipFill>
      </xdr:spPr>
    </xdr:sp>
    <xdr:clientData/>
  </xdr:twoCellAnchor>
</xdr:wsDr>
</file>

<file path=xl/theme/theme1.xml><?xml version="1.0" encoding="utf-8"?>
<a:theme xmlns:a="http://schemas.openxmlformats.org/drawingml/2006/main" name="Default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showZeros="0" workbookViewId="0">
      <pane activePane="bottomLeft" state="frozen" topLeftCell="A11" ySplit="10"/>
      <selection pane="bottomLeft" activeCell="A11" sqref="A11"/>
    </sheetView>
  </sheetViews>
  <sheetFormatPr defaultColWidth="10" defaultRowHeight="15" customHeight="1"/>
  <cols>
    <col min="1" max="1" width="28.33203" style="1" customWidth="1"/>
    <col min="2" max="2" style="1" hidden="1" customWidth="1"/>
    <col min="3" max="3" width="28.33203" style="1" customWidth="1"/>
    <col min="4" max="4" width="15" style="1" customWidth="1"/>
    <col min="5" max="5" style="2" hidden="1" customWidth="1"/>
    <col min="6" max="6" width="13.33203" style="1" customWidth="1"/>
    <col min="7" max="7" width="17.16406" style="2" customWidth="1"/>
    <col min="8" max="8" width="10.83203" style="1" hidden="1" customWidth="1"/>
    <col min="9" max="9" width="16.16406" style="2" customWidth="1"/>
    <col min="10" max="12" style="1" hidden="1" customWidth="1"/>
    <col min="13" max="13" width="28.33203" style="1" customWidth="1"/>
    <col min="14" max="14" width="37.33203" customWidth="1"/>
    <col min="15" max="15" style="2" hidden="1" customWidth="1"/>
  </cols>
  <sheetData>
    <row r="1" ht="33.75" customHeight="1">
      <c r="A1" s="3"/>
      <c r="B1" s="4"/>
      <c r="C1" s="5" t="s">
        <v>0</v>
      </c>
      <c r="D1" s="5"/>
      <c r="E1" s="5"/>
      <c r="F1" s="5"/>
      <c r="G1" s="5"/>
      <c r="H1" s="5"/>
      <c r="I1" s="5"/>
      <c r="J1" s="5"/>
      <c r="K1" s="5"/>
      <c r="L1" s="5"/>
      <c r="M1" s="5"/>
      <c r="N1" s="6"/>
      <c r="O1" s="7"/>
    </row>
    <row r="2" ht="26.25" customHeight="1">
      <c r="A2" s="8"/>
      <c r="B2" s="9"/>
      <c r="C2" s="10" t="s">
        <v>1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1"/>
      <c r="O2" s="12"/>
    </row>
    <row r="3" ht="48" customHeight="1">
      <c r="A3" s="8"/>
      <c r="B3" s="13"/>
      <c r="C3" s="14" t="s">
        <v>2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1"/>
      <c r="O3" s="15"/>
    </row>
    <row r="4" ht="33.75" customHeight="1">
      <c r="A4" s="16" t="s">
        <v>3</v>
      </c>
      <c r="B4" s="17"/>
      <c r="C4" s="17"/>
      <c r="D4" s="17"/>
      <c r="E4" s="17"/>
      <c r="F4" s="17"/>
      <c r="G4" s="17"/>
      <c r="H4" s="18"/>
      <c r="I4" s="19"/>
      <c r="J4" s="19"/>
      <c r="K4" s="19"/>
      <c r="L4" s="19"/>
      <c r="M4" s="19" t="s">
        <v>4</v>
      </c>
      <c r="N4" s="20" t="s">
        <v>4</v>
      </c>
      <c r="O4" s="21"/>
    </row>
    <row r="5" ht="15" customHeight="1">
      <c r="O5" s="2"/>
    </row>
    <row r="6" ht="15" customHeight="1">
      <c r="A6" s="22" t="s">
        <v>5</v>
      </c>
      <c r="B6" s="23"/>
      <c r="C6" s="23"/>
      <c r="H6" s="23"/>
      <c r="J6" s="23"/>
      <c r="K6" s="23"/>
      <c r="L6" s="23"/>
      <c r="N6" s="24" t="s">
        <v>6</v>
      </c>
      <c r="O6" s="24"/>
    </row>
    <row r="7" ht="15" customHeight="1">
      <c r="A7" s="25" t="s">
        <v>7</v>
      </c>
      <c r="B7" s="26"/>
      <c r="C7" s="27"/>
      <c r="H7" s="9"/>
      <c r="N7" s="25" t="s">
        <v>7</v>
      </c>
      <c r="O7" s="25"/>
    </row>
    <row r="8" ht="15" customHeight="1">
      <c r="B8" s="28"/>
      <c r="C8" s="29"/>
      <c r="G8" s="30"/>
      <c r="H8" s="9"/>
      <c r="I8" s="31"/>
      <c r="O8" s="2"/>
    </row>
    <row r="9" ht="24" customHeight="1">
      <c r="A9" s="32"/>
      <c r="B9" s="32"/>
      <c r="C9" s="32"/>
      <c r="D9" s="33" t="s">
        <v>8</v>
      </c>
      <c r="E9" s="34"/>
      <c r="F9" s="35"/>
      <c r="G9" s="36"/>
      <c r="H9" s="35"/>
      <c r="I9" s="37"/>
      <c r="J9" s="38"/>
      <c r="K9" s="38"/>
      <c r="L9" s="38"/>
      <c r="M9" s="35"/>
      <c r="N9" s="39"/>
      <c r="O9" s="40"/>
    </row>
    <row r="10" ht="24.75" customHeight="1">
      <c r="A10" s="41" t="s">
        <v>9</v>
      </c>
      <c r="B10" s="42" t="s">
        <v>10</v>
      </c>
      <c r="C10" s="43" t="s">
        <v>11</v>
      </c>
      <c r="D10" s="43" t="s">
        <v>12</v>
      </c>
      <c r="E10" s="34"/>
      <c r="F10" s="43" t="s">
        <v>13</v>
      </c>
      <c r="G10" s="44" t="s">
        <v>14</v>
      </c>
      <c r="H10" s="43" t="s">
        <v>15</v>
      </c>
      <c r="I10" s="44" t="s">
        <v>16</v>
      </c>
      <c r="J10" s="38"/>
      <c r="K10" s="38"/>
      <c r="L10" s="38"/>
      <c r="M10" s="43" t="s">
        <v>17</v>
      </c>
      <c r="N10" s="44" t="s">
        <v>18</v>
      </c>
      <c r="O10" s="45" t="s">
        <v>19</v>
      </c>
    </row>
    <row r="11" ht="21" customHeight="1">
      <c r="A11" s="46" t="s">
        <v>20</v>
      </c>
      <c r="B11" s="47"/>
      <c r="C11" s="48" t="s">
        <v>21</v>
      </c>
      <c r="D11" s="49"/>
      <c r="E11" s="50"/>
      <c r="F11" s="51"/>
      <c r="G11" s="52"/>
      <c r="H11" s="53"/>
      <c r="I11" s="52"/>
      <c r="J11" s="53"/>
      <c r="K11" s="53"/>
      <c r="L11" s="53"/>
      <c r="M11" s="54"/>
      <c r="N11" s="55"/>
      <c r="O11" s="56"/>
    </row>
    <row r="12" ht="18" customHeight="1">
      <c r="A12" s="57" t="s">
        <v>22</v>
      </c>
      <c r="B12" s="58"/>
      <c r="C12" s="59" t="s">
        <v>23</v>
      </c>
      <c r="D12" s="49"/>
      <c r="E12" s="50"/>
      <c r="F12" s="51"/>
      <c r="G12" s="52"/>
      <c r="H12" s="53"/>
      <c r="I12" s="52"/>
      <c r="J12" s="53"/>
      <c r="K12" s="53"/>
      <c r="L12" s="53"/>
      <c r="M12" s="54"/>
      <c r="N12" s="55"/>
      <c r="O12" s="56"/>
    </row>
    <row r="13" ht="15" customHeight="1">
      <c r="A13" s="57" t="s">
        <v>24</v>
      </c>
      <c r="B13" s="58"/>
      <c r="C13" s="59" t="s">
        <v>25</v>
      </c>
      <c r="D13" s="60" t="s">
        <v>26</v>
      </c>
      <c r="E13" s="61"/>
      <c r="F13" s="62">
        <v>7</v>
      </c>
      <c r="G13" s="63"/>
      <c r="H13" s="64">
        <v>1</v>
      </c>
      <c r="I13" s="65"/>
      <c r="J13" s="66"/>
      <c r="K13" s="67"/>
      <c r="L13" s="67"/>
      <c r="M13" s="68">
        <f t="shared" ref="M13:M14" si="0">IF(ISNUMBER($K13),IF(ISNUMBER($G13),ROUND($K13*$G13,2),ROUND($K13*$F13,2)),IF(ISNUMBER($G13),ROUND($I13*$G13,2),ROUND($I13*$F13,2)))</f>
        <v>0</v>
      </c>
      <c r="N13" s="55"/>
      <c r="O13" s="56"/>
    </row>
    <row r="14" ht="24.75" customHeight="1">
      <c r="A14" s="57" t="s">
        <v>27</v>
      </c>
      <c r="B14" s="58"/>
      <c r="C14" s="59" t="s">
        <v>28</v>
      </c>
      <c r="D14" s="60" t="s">
        <v>26</v>
      </c>
      <c r="E14" s="61"/>
      <c r="F14" s="62">
        <v>1</v>
      </c>
      <c r="G14" s="63"/>
      <c r="H14" s="64">
        <v>1</v>
      </c>
      <c r="I14" s="65"/>
      <c r="J14" s="66"/>
      <c r="K14" s="67"/>
      <c r="L14" s="67"/>
      <c r="M14" s="68">
        <f t="shared" si="0"/>
        <v>0</v>
      </c>
      <c r="N14" s="55"/>
      <c r="O14" s="56"/>
    </row>
    <row r="15" ht="15" customHeight="1">
      <c r="A15" s="57" t="s">
        <v>29</v>
      </c>
      <c r="B15" s="58"/>
      <c r="C15" s="59" t="s">
        <v>30</v>
      </c>
      <c r="D15" s="49"/>
      <c r="E15" s="50"/>
      <c r="F15" s="51"/>
      <c r="G15" s="52"/>
      <c r="H15" s="53"/>
      <c r="I15" s="52"/>
      <c r="J15" s="53"/>
      <c r="K15" s="53"/>
      <c r="L15" s="53"/>
      <c r="M15" s="54"/>
      <c r="N15" s="55"/>
      <c r="O15" s="56"/>
    </row>
    <row r="16" ht="15" customHeight="1">
      <c r="A16" s="57" t="s">
        <v>31</v>
      </c>
      <c r="B16" s="58"/>
      <c r="C16" s="59" t="s">
        <v>32</v>
      </c>
      <c r="D16" s="60" t="s">
        <v>26</v>
      </c>
      <c r="E16" s="61"/>
      <c r="F16" s="62">
        <v>1</v>
      </c>
      <c r="G16" s="63"/>
      <c r="H16" s="64">
        <v>1</v>
      </c>
      <c r="I16" s="65"/>
      <c r="J16" s="66"/>
      <c r="K16" s="67"/>
      <c r="L16" s="67"/>
      <c r="M16" s="68">
        <f t="shared" ref="M16:M18" si="1">IF(ISNUMBER($K16),IF(ISNUMBER($G16),ROUND($K16*$G16,2),ROUND($K16*$F16,2)),IF(ISNUMBER($G16),ROUND($I16*$G16,2),ROUND($I16*$F16,2)))</f>
        <v>0</v>
      </c>
      <c r="N16" s="55"/>
      <c r="O16" s="56"/>
    </row>
    <row r="17" ht="15" customHeight="1">
      <c r="A17" s="57" t="s">
        <v>33</v>
      </c>
      <c r="B17" s="58"/>
      <c r="C17" s="59" t="s">
        <v>34</v>
      </c>
      <c r="D17" s="60" t="s">
        <v>26</v>
      </c>
      <c r="E17" s="61"/>
      <c r="F17" s="62">
        <v>1</v>
      </c>
      <c r="G17" s="63"/>
      <c r="H17" s="64">
        <v>1</v>
      </c>
      <c r="I17" s="65"/>
      <c r="J17" s="66"/>
      <c r="K17" s="67"/>
      <c r="L17" s="67"/>
      <c r="M17" s="68">
        <f t="shared" si="1"/>
        <v>0</v>
      </c>
      <c r="N17" s="55"/>
      <c r="O17" s="56"/>
    </row>
    <row r="18" ht="15" customHeight="1">
      <c r="A18" s="57" t="s">
        <v>35</v>
      </c>
      <c r="B18" s="58"/>
      <c r="C18" s="59" t="s">
        <v>36</v>
      </c>
      <c r="D18" s="60" t="s">
        <v>37</v>
      </c>
      <c r="E18" s="61"/>
      <c r="F18" s="62">
        <v>150</v>
      </c>
      <c r="G18" s="63"/>
      <c r="H18" s="64">
        <v>1</v>
      </c>
      <c r="I18" s="65"/>
      <c r="J18" s="66"/>
      <c r="K18" s="67"/>
      <c r="L18" s="67"/>
      <c r="M18" s="68">
        <f t="shared" si="1"/>
        <v>0</v>
      </c>
      <c r="N18" s="55"/>
      <c r="O18" s="56"/>
    </row>
    <row r="19" ht="15" customHeight="1">
      <c r="A19" s="57" t="s">
        <v>38</v>
      </c>
      <c r="B19" s="58"/>
      <c r="C19" s="59" t="s">
        <v>39</v>
      </c>
      <c r="D19" s="49"/>
      <c r="E19" s="50"/>
      <c r="F19" s="51"/>
      <c r="G19" s="52"/>
      <c r="H19" s="53"/>
      <c r="I19" s="52"/>
      <c r="J19" s="53"/>
      <c r="K19" s="53"/>
      <c r="L19" s="53"/>
      <c r="M19" s="54"/>
      <c r="N19" s="55"/>
      <c r="O19" s="56"/>
    </row>
    <row r="20" ht="15" customHeight="1">
      <c r="A20" s="57" t="s">
        <v>40</v>
      </c>
      <c r="B20" s="58"/>
      <c r="C20" s="59" t="s">
        <v>41</v>
      </c>
      <c r="D20" s="60" t="s">
        <v>42</v>
      </c>
      <c r="E20" s="69"/>
      <c r="F20" s="70">
        <v>25</v>
      </c>
      <c r="G20" s="71"/>
      <c r="H20" s="64">
        <v>1</v>
      </c>
      <c r="I20" s="65"/>
      <c r="J20" s="66"/>
      <c r="K20" s="67"/>
      <c r="L20" s="67"/>
      <c r="M20" s="68">
        <f t="shared" ref="M20:M26" si="2">IF(ISNUMBER($K20),IF(ISNUMBER($G20),ROUND($K20*$G20,2),ROUND($K20*$F20,2)),IF(ISNUMBER($G20),ROUND($I20*$G20,2),ROUND($I20*$F20,2)))</f>
        <v>0</v>
      </c>
      <c r="N20" s="55"/>
      <c r="O20" s="56"/>
    </row>
    <row r="21" ht="15" customHeight="1">
      <c r="A21" s="57" t="s">
        <v>43</v>
      </c>
      <c r="B21" s="58"/>
      <c r="C21" s="59" t="s">
        <v>44</v>
      </c>
      <c r="D21" s="60" t="s">
        <v>42</v>
      </c>
      <c r="E21" s="69"/>
      <c r="F21" s="70">
        <v>70</v>
      </c>
      <c r="G21" s="71"/>
      <c r="H21" s="64">
        <v>1</v>
      </c>
      <c r="I21" s="65"/>
      <c r="J21" s="66"/>
      <c r="K21" s="67"/>
      <c r="L21" s="67"/>
      <c r="M21" s="68">
        <f t="shared" si="2"/>
        <v>0</v>
      </c>
      <c r="N21" s="55"/>
      <c r="O21" s="56"/>
    </row>
    <row r="22" ht="15" customHeight="1">
      <c r="A22" s="57" t="s">
        <v>45</v>
      </c>
      <c r="B22" s="58"/>
      <c r="C22" s="59" t="s">
        <v>46</v>
      </c>
      <c r="D22" s="60" t="s">
        <v>42</v>
      </c>
      <c r="E22" s="69"/>
      <c r="F22" s="70">
        <v>40</v>
      </c>
      <c r="G22" s="71"/>
      <c r="H22" s="64">
        <v>1</v>
      </c>
      <c r="I22" s="65"/>
      <c r="J22" s="66"/>
      <c r="K22" s="67"/>
      <c r="L22" s="67"/>
      <c r="M22" s="68">
        <f t="shared" si="2"/>
        <v>0</v>
      </c>
      <c r="N22" s="55"/>
      <c r="O22" s="56"/>
    </row>
    <row r="23" ht="15" customHeight="1">
      <c r="A23" s="57" t="s">
        <v>47</v>
      </c>
      <c r="B23" s="58"/>
      <c r="C23" s="59" t="s">
        <v>48</v>
      </c>
      <c r="D23" s="60" t="s">
        <v>42</v>
      </c>
      <c r="E23" s="69"/>
      <c r="F23" s="70">
        <v>65</v>
      </c>
      <c r="G23" s="71"/>
      <c r="H23" s="64">
        <v>1</v>
      </c>
      <c r="I23" s="65"/>
      <c r="J23" s="66"/>
      <c r="K23" s="67"/>
      <c r="L23" s="67"/>
      <c r="M23" s="68">
        <f t="shared" si="2"/>
        <v>0</v>
      </c>
      <c r="N23" s="55"/>
      <c r="O23" s="56"/>
    </row>
    <row r="24" ht="15" customHeight="1">
      <c r="A24" s="57" t="s">
        <v>49</v>
      </c>
      <c r="B24" s="58"/>
      <c r="C24" s="59" t="s">
        <v>50</v>
      </c>
      <c r="D24" s="60" t="s">
        <v>42</v>
      </c>
      <c r="E24" s="69"/>
      <c r="F24" s="70">
        <v>90</v>
      </c>
      <c r="G24" s="71"/>
      <c r="H24" s="64">
        <v>1</v>
      </c>
      <c r="I24" s="65"/>
      <c r="J24" s="66"/>
      <c r="K24" s="67"/>
      <c r="L24" s="67"/>
      <c r="M24" s="68">
        <f t="shared" si="2"/>
        <v>0</v>
      </c>
      <c r="N24" s="55"/>
      <c r="O24" s="56"/>
    </row>
    <row r="25" ht="15" customHeight="1">
      <c r="A25" s="57" t="s">
        <v>51</v>
      </c>
      <c r="B25" s="58"/>
      <c r="C25" s="59" t="s">
        <v>52</v>
      </c>
      <c r="D25" s="60" t="s">
        <v>42</v>
      </c>
      <c r="E25" s="69"/>
      <c r="F25" s="70">
        <v>25</v>
      </c>
      <c r="G25" s="71"/>
      <c r="H25" s="64">
        <v>1</v>
      </c>
      <c r="I25" s="65"/>
      <c r="J25" s="66"/>
      <c r="K25" s="67"/>
      <c r="L25" s="67"/>
      <c r="M25" s="68">
        <f t="shared" si="2"/>
        <v>0</v>
      </c>
      <c r="N25" s="55"/>
      <c r="O25" s="56"/>
    </row>
    <row r="26" ht="15" customHeight="1">
      <c r="A26" s="57" t="s">
        <v>53</v>
      </c>
      <c r="B26" s="58"/>
      <c r="C26" s="59" t="s">
        <v>54</v>
      </c>
      <c r="D26" s="60" t="s">
        <v>42</v>
      </c>
      <c r="E26" s="69"/>
      <c r="F26" s="70">
        <v>55</v>
      </c>
      <c r="G26" s="71"/>
      <c r="H26" s="64">
        <v>1</v>
      </c>
      <c r="I26" s="65"/>
      <c r="J26" s="66"/>
      <c r="K26" s="67"/>
      <c r="L26" s="67"/>
      <c r="M26" s="68">
        <f t="shared" si="2"/>
        <v>0</v>
      </c>
      <c r="N26" s="55"/>
      <c r="O26" s="56"/>
    </row>
    <row r="27" hidden="1" ht="15" customHeight="1">
      <c r="A27" s="72" t="s">
        <v>55</v>
      </c>
      <c r="B27" s="73"/>
      <c r="C27" s="73"/>
      <c r="D27" s="73"/>
      <c r="E27" s="73"/>
      <c r="F27" s="73"/>
      <c r="G27" s="73"/>
      <c r="H27" s="73"/>
      <c r="I27" s="74"/>
      <c r="J27" s="75"/>
      <c r="K27" s="75"/>
      <c r="L27" s="75"/>
      <c r="M27" s="76">
        <f>SUM(M$20:M$26)</f>
        <v>0</v>
      </c>
      <c r="N27" s="55"/>
      <c r="O27" s="77"/>
    </row>
    <row r="28" ht="24.75" customHeight="1">
      <c r="A28" s="57" t="s">
        <v>56</v>
      </c>
      <c r="B28" s="58"/>
      <c r="C28" s="59" t="s">
        <v>57</v>
      </c>
      <c r="D28" s="60" t="s">
        <v>26</v>
      </c>
      <c r="E28" s="61"/>
      <c r="F28" s="62">
        <v>1</v>
      </c>
      <c r="G28" s="63"/>
      <c r="H28" s="64">
        <v>1</v>
      </c>
      <c r="I28" s="65"/>
      <c r="J28" s="66"/>
      <c r="K28" s="67"/>
      <c r="L28" s="67"/>
      <c r="M28" s="68">
        <f t="shared" ref="M28:M30" si="3">IF(ISNUMBER($K28),IF(ISNUMBER($G28),ROUND($K28*$G28,2),ROUND($K28*$F28,2)),IF(ISNUMBER($G28),ROUND($I28*$G28,2),ROUND($I28*$F28,2)))</f>
        <v>0</v>
      </c>
      <c r="N28" s="55"/>
      <c r="O28" s="56"/>
    </row>
    <row r="29" ht="15" customHeight="1">
      <c r="A29" s="57" t="s">
        <v>58</v>
      </c>
      <c r="B29" s="58"/>
      <c r="C29" s="59" t="s">
        <v>59</v>
      </c>
      <c r="D29" s="60" t="s">
        <v>26</v>
      </c>
      <c r="E29" s="61"/>
      <c r="F29" s="62">
        <v>2</v>
      </c>
      <c r="G29" s="63"/>
      <c r="H29" s="64">
        <v>1</v>
      </c>
      <c r="I29" s="65"/>
      <c r="J29" s="66"/>
      <c r="K29" s="67"/>
      <c r="L29" s="67"/>
      <c r="M29" s="68">
        <f t="shared" si="3"/>
        <v>0</v>
      </c>
      <c r="N29" s="55"/>
      <c r="O29" s="56"/>
    </row>
    <row r="30" ht="24.75" customHeight="1">
      <c r="A30" s="57" t="s">
        <v>60</v>
      </c>
      <c r="B30" s="58"/>
      <c r="C30" s="59" t="s">
        <v>61</v>
      </c>
      <c r="D30" s="60" t="s">
        <v>26</v>
      </c>
      <c r="E30" s="61"/>
      <c r="F30" s="62">
        <v>7</v>
      </c>
      <c r="G30" s="63"/>
      <c r="H30" s="64">
        <v>1</v>
      </c>
      <c r="I30" s="65"/>
      <c r="J30" s="66"/>
      <c r="K30" s="67"/>
      <c r="L30" s="67"/>
      <c r="M30" s="68">
        <f t="shared" si="3"/>
        <v>0</v>
      </c>
      <c r="N30" s="55"/>
      <c r="O30" s="56"/>
    </row>
    <row r="31" hidden="1" ht="15" customHeight="1">
      <c r="A31" s="72" t="s">
        <v>62</v>
      </c>
      <c r="B31" s="73"/>
      <c r="C31" s="73"/>
      <c r="D31" s="73"/>
      <c r="E31" s="73"/>
      <c r="F31" s="73"/>
      <c r="G31" s="73"/>
      <c r="H31" s="73"/>
      <c r="I31" s="74"/>
      <c r="J31" s="75"/>
      <c r="K31" s="75"/>
      <c r="L31" s="75"/>
      <c r="M31" s="76">
        <f>SUM(M$16:M$18)+SUM(M$20:M$26)+SUM(M$28:M$30)</f>
        <v>0</v>
      </c>
      <c r="N31" s="55"/>
      <c r="O31" s="77"/>
    </row>
    <row r="32" ht="24.75" customHeight="1">
      <c r="A32" s="57" t="s">
        <v>63</v>
      </c>
      <c r="B32" s="58"/>
      <c r="C32" s="59" t="s">
        <v>64</v>
      </c>
      <c r="D32" s="49"/>
      <c r="E32" s="50"/>
      <c r="F32" s="51"/>
      <c r="G32" s="52"/>
      <c r="H32" s="53"/>
      <c r="I32" s="52"/>
      <c r="J32" s="53"/>
      <c r="K32" s="53"/>
      <c r="L32" s="53"/>
      <c r="M32" s="54"/>
      <c r="N32" s="55"/>
      <c r="O32" s="56"/>
    </row>
    <row r="33" ht="24.75" customHeight="1">
      <c r="A33" s="57" t="s">
        <v>65</v>
      </c>
      <c r="B33" s="58"/>
      <c r="C33" s="59" t="s">
        <v>66</v>
      </c>
      <c r="D33" s="49"/>
      <c r="E33" s="50"/>
      <c r="F33" s="51"/>
      <c r="G33" s="52"/>
      <c r="H33" s="53"/>
      <c r="I33" s="52"/>
      <c r="J33" s="53"/>
      <c r="K33" s="53"/>
      <c r="L33" s="53"/>
      <c r="M33" s="54"/>
      <c r="N33" s="55"/>
      <c r="O33" s="56"/>
    </row>
    <row r="34" ht="15" customHeight="1">
      <c r="A34" s="57" t="s">
        <v>67</v>
      </c>
      <c r="B34" s="58"/>
      <c r="C34" s="59" t="s">
        <v>68</v>
      </c>
      <c r="D34" s="60" t="s">
        <v>26</v>
      </c>
      <c r="E34" s="61"/>
      <c r="F34" s="62">
        <v>2</v>
      </c>
      <c r="G34" s="63"/>
      <c r="H34" s="64">
        <v>1</v>
      </c>
      <c r="I34" s="65"/>
      <c r="J34" s="66"/>
      <c r="K34" s="67"/>
      <c r="L34" s="67"/>
      <c r="M34" s="68">
        <f t="shared" ref="M34:M37" si="4">IF(ISNUMBER($K34),IF(ISNUMBER($G34),ROUND($K34*$G34,2),ROUND($K34*$F34,2)),IF(ISNUMBER($G34),ROUND($I34*$G34,2),ROUND($I34*$F34,2)))</f>
        <v>0</v>
      </c>
      <c r="N34" s="55"/>
      <c r="O34" s="56"/>
    </row>
    <row r="35" ht="15" customHeight="1">
      <c r="A35" s="57" t="s">
        <v>69</v>
      </c>
      <c r="B35" s="58"/>
      <c r="C35" s="59" t="s">
        <v>70</v>
      </c>
      <c r="D35" s="60" t="s">
        <v>26</v>
      </c>
      <c r="E35" s="61"/>
      <c r="F35" s="62">
        <v>2</v>
      </c>
      <c r="G35" s="63"/>
      <c r="H35" s="64">
        <v>1</v>
      </c>
      <c r="I35" s="65"/>
      <c r="J35" s="66"/>
      <c r="K35" s="67"/>
      <c r="L35" s="67"/>
      <c r="M35" s="68">
        <f t="shared" si="4"/>
        <v>0</v>
      </c>
      <c r="N35" s="55"/>
      <c r="O35" s="56"/>
    </row>
    <row r="36" ht="15" customHeight="1">
      <c r="A36" s="57" t="s">
        <v>71</v>
      </c>
      <c r="B36" s="58"/>
      <c r="C36" s="59" t="s">
        <v>72</v>
      </c>
      <c r="D36" s="60" t="s">
        <v>26</v>
      </c>
      <c r="E36" s="61"/>
      <c r="F36" s="62">
        <v>6</v>
      </c>
      <c r="G36" s="63"/>
      <c r="H36" s="64">
        <v>1</v>
      </c>
      <c r="I36" s="65"/>
      <c r="J36" s="66"/>
      <c r="K36" s="67"/>
      <c r="L36" s="67"/>
      <c r="M36" s="68">
        <f t="shared" si="4"/>
        <v>0</v>
      </c>
      <c r="N36" s="55"/>
      <c r="O36" s="56"/>
    </row>
    <row r="37" ht="15" customHeight="1">
      <c r="A37" s="57" t="s">
        <v>73</v>
      </c>
      <c r="B37" s="58"/>
      <c r="C37" s="59" t="s">
        <v>74</v>
      </c>
      <c r="D37" s="60" t="s">
        <v>26</v>
      </c>
      <c r="E37" s="61"/>
      <c r="F37" s="62">
        <v>3</v>
      </c>
      <c r="G37" s="63"/>
      <c r="H37" s="64">
        <v>1</v>
      </c>
      <c r="I37" s="65"/>
      <c r="J37" s="66"/>
      <c r="K37" s="67"/>
      <c r="L37" s="67"/>
      <c r="M37" s="68">
        <f t="shared" si="4"/>
        <v>0</v>
      </c>
      <c r="N37" s="55"/>
      <c r="O37" s="56"/>
    </row>
    <row r="38" hidden="1" ht="15" customHeight="1">
      <c r="A38" s="72" t="s">
        <v>75</v>
      </c>
      <c r="B38" s="73"/>
      <c r="C38" s="73"/>
      <c r="D38" s="73"/>
      <c r="E38" s="73"/>
      <c r="F38" s="73"/>
      <c r="G38" s="73"/>
      <c r="H38" s="73"/>
      <c r="I38" s="74"/>
      <c r="J38" s="75"/>
      <c r="K38" s="75"/>
      <c r="L38" s="75"/>
      <c r="M38" s="76">
        <f>SUM(M$34:M$37)</f>
        <v>0</v>
      </c>
      <c r="N38" s="55"/>
      <c r="O38" s="77"/>
    </row>
    <row r="39" ht="24.75" customHeight="1">
      <c r="A39" s="57" t="s">
        <v>76</v>
      </c>
      <c r="B39" s="58"/>
      <c r="C39" s="59" t="s">
        <v>77</v>
      </c>
      <c r="D39" s="49"/>
      <c r="E39" s="50"/>
      <c r="F39" s="51"/>
      <c r="G39" s="52"/>
      <c r="H39" s="53"/>
      <c r="I39" s="52"/>
      <c r="J39" s="53"/>
      <c r="K39" s="53"/>
      <c r="L39" s="53"/>
      <c r="M39" s="54"/>
      <c r="N39" s="55"/>
      <c r="O39" s="56"/>
    </row>
    <row r="40" ht="15" customHeight="1">
      <c r="A40" s="57" t="s">
        <v>78</v>
      </c>
      <c r="B40" s="58"/>
      <c r="C40" s="59" t="s">
        <v>79</v>
      </c>
      <c r="D40" s="60" t="s">
        <v>26</v>
      </c>
      <c r="E40" s="61"/>
      <c r="F40" s="62">
        <v>1</v>
      </c>
      <c r="G40" s="63"/>
      <c r="H40" s="64">
        <v>1</v>
      </c>
      <c r="I40" s="65"/>
      <c r="J40" s="66"/>
      <c r="K40" s="67"/>
      <c r="L40" s="67"/>
      <c r="M40" s="68">
        <f t="shared" ref="M40:M41" si="5">IF(ISNUMBER($K40),IF(ISNUMBER($G40),ROUND($K40*$G40,2),ROUND($K40*$F40,2)),IF(ISNUMBER($G40),ROUND($I40*$G40,2),ROUND($I40*$F40,2)))</f>
        <v>0</v>
      </c>
      <c r="N40" s="55"/>
      <c r="O40" s="56"/>
    </row>
    <row r="41" ht="15" customHeight="1">
      <c r="A41" s="57" t="s">
        <v>80</v>
      </c>
      <c r="B41" s="58"/>
      <c r="C41" s="59" t="s">
        <v>81</v>
      </c>
      <c r="D41" s="60" t="s">
        <v>26</v>
      </c>
      <c r="E41" s="61"/>
      <c r="F41" s="62">
        <v>2</v>
      </c>
      <c r="G41" s="63"/>
      <c r="H41" s="64">
        <v>1</v>
      </c>
      <c r="I41" s="65"/>
      <c r="J41" s="66"/>
      <c r="K41" s="67"/>
      <c r="L41" s="67"/>
      <c r="M41" s="68">
        <f t="shared" si="5"/>
        <v>0</v>
      </c>
      <c r="N41" s="55"/>
      <c r="O41" s="56"/>
    </row>
    <row r="42" hidden="1" ht="15" customHeight="1">
      <c r="A42" s="72" t="s">
        <v>82</v>
      </c>
      <c r="B42" s="73"/>
      <c r="C42" s="73"/>
      <c r="D42" s="73"/>
      <c r="E42" s="73"/>
      <c r="F42" s="73"/>
      <c r="G42" s="73"/>
      <c r="H42" s="73"/>
      <c r="I42" s="74"/>
      <c r="J42" s="75"/>
      <c r="K42" s="75"/>
      <c r="L42" s="75"/>
      <c r="M42" s="76">
        <f>SUM(M$40:M$41)</f>
        <v>0</v>
      </c>
      <c r="N42" s="55"/>
      <c r="O42" s="77"/>
    </row>
    <row r="43" ht="24.75" customHeight="1">
      <c r="A43" s="57" t="s">
        <v>83</v>
      </c>
      <c r="B43" s="58"/>
      <c r="C43" s="59" t="s">
        <v>84</v>
      </c>
      <c r="D43" s="49"/>
      <c r="E43" s="50"/>
      <c r="F43" s="51"/>
      <c r="G43" s="52"/>
      <c r="H43" s="53"/>
      <c r="I43" s="52"/>
      <c r="J43" s="53"/>
      <c r="K43" s="53"/>
      <c r="L43" s="53"/>
      <c r="M43" s="54"/>
      <c r="N43" s="55"/>
      <c r="O43" s="56"/>
    </row>
    <row r="44" ht="15" customHeight="1">
      <c r="A44" s="57" t="s">
        <v>85</v>
      </c>
      <c r="B44" s="58"/>
      <c r="C44" s="59" t="s">
        <v>86</v>
      </c>
      <c r="D44" s="60" t="s">
        <v>26</v>
      </c>
      <c r="E44" s="61"/>
      <c r="F44" s="62">
        <v>4</v>
      </c>
      <c r="G44" s="63"/>
      <c r="H44" s="64">
        <v>1</v>
      </c>
      <c r="I44" s="65"/>
      <c r="J44" s="66"/>
      <c r="K44" s="67"/>
      <c r="L44" s="67"/>
      <c r="M44" s="68">
        <f t="shared" ref="M44:M49" si="6">IF(ISNUMBER($K44),IF(ISNUMBER($G44),ROUND($K44*$G44,2),ROUND($K44*$F44,2)),IF(ISNUMBER($G44),ROUND($I44*$G44,2),ROUND($I44*$F44,2)))</f>
        <v>0</v>
      </c>
      <c r="N44" s="55"/>
      <c r="O44" s="56"/>
    </row>
    <row r="45" ht="15" customHeight="1">
      <c r="A45" s="57" t="s">
        <v>87</v>
      </c>
      <c r="B45" s="58"/>
      <c r="C45" s="59" t="s">
        <v>88</v>
      </c>
      <c r="D45" s="60" t="s">
        <v>26</v>
      </c>
      <c r="E45" s="61"/>
      <c r="F45" s="62">
        <v>1</v>
      </c>
      <c r="G45" s="63"/>
      <c r="H45" s="64">
        <v>1</v>
      </c>
      <c r="I45" s="65"/>
      <c r="J45" s="66"/>
      <c r="K45" s="67"/>
      <c r="L45" s="67"/>
      <c r="M45" s="68">
        <f t="shared" si="6"/>
        <v>0</v>
      </c>
      <c r="N45" s="55"/>
      <c r="O45" s="56"/>
    </row>
    <row r="46" ht="15" customHeight="1">
      <c r="A46" s="57" t="s">
        <v>89</v>
      </c>
      <c r="B46" s="58"/>
      <c r="C46" s="59" t="s">
        <v>90</v>
      </c>
      <c r="D46" s="60" t="s">
        <v>26</v>
      </c>
      <c r="E46" s="61"/>
      <c r="F46" s="62">
        <v>1</v>
      </c>
      <c r="G46" s="63"/>
      <c r="H46" s="64">
        <v>1</v>
      </c>
      <c r="I46" s="65"/>
      <c r="J46" s="66"/>
      <c r="K46" s="67"/>
      <c r="L46" s="67"/>
      <c r="M46" s="68">
        <f t="shared" si="6"/>
        <v>0</v>
      </c>
      <c r="N46" s="55"/>
      <c r="O46" s="56"/>
    </row>
    <row r="47" ht="15" customHeight="1">
      <c r="A47" s="57" t="s">
        <v>91</v>
      </c>
      <c r="B47" s="58"/>
      <c r="C47" s="59" t="s">
        <v>92</v>
      </c>
      <c r="D47" s="60" t="s">
        <v>26</v>
      </c>
      <c r="E47" s="61"/>
      <c r="F47" s="62">
        <v>1</v>
      </c>
      <c r="G47" s="63"/>
      <c r="H47" s="64">
        <v>1</v>
      </c>
      <c r="I47" s="65"/>
      <c r="J47" s="66"/>
      <c r="K47" s="67"/>
      <c r="L47" s="67"/>
      <c r="M47" s="68">
        <f t="shared" si="6"/>
        <v>0</v>
      </c>
      <c r="N47" s="55"/>
      <c r="O47" s="56"/>
    </row>
    <row r="48" ht="15" customHeight="1">
      <c r="A48" s="57" t="s">
        <v>93</v>
      </c>
      <c r="B48" s="58"/>
      <c r="C48" s="59" t="s">
        <v>94</v>
      </c>
      <c r="D48" s="60" t="s">
        <v>26</v>
      </c>
      <c r="E48" s="61"/>
      <c r="F48" s="62">
        <v>1</v>
      </c>
      <c r="G48" s="63"/>
      <c r="H48" s="64">
        <v>1</v>
      </c>
      <c r="I48" s="65"/>
      <c r="J48" s="66"/>
      <c r="K48" s="67"/>
      <c r="L48" s="67"/>
      <c r="M48" s="68">
        <f t="shared" si="6"/>
        <v>0</v>
      </c>
      <c r="N48" s="55"/>
      <c r="O48" s="56"/>
    </row>
    <row r="49" ht="15" customHeight="1">
      <c r="A49" s="57" t="s">
        <v>95</v>
      </c>
      <c r="B49" s="58"/>
      <c r="C49" s="59" t="s">
        <v>96</v>
      </c>
      <c r="D49" s="60" t="s">
        <v>26</v>
      </c>
      <c r="E49" s="61"/>
      <c r="F49" s="62">
        <v>2</v>
      </c>
      <c r="G49" s="63"/>
      <c r="H49" s="64">
        <v>1</v>
      </c>
      <c r="I49" s="65"/>
      <c r="J49" s="66"/>
      <c r="K49" s="67"/>
      <c r="L49" s="67"/>
      <c r="M49" s="68">
        <f t="shared" si="6"/>
        <v>0</v>
      </c>
      <c r="N49" s="55"/>
      <c r="O49" s="56"/>
    </row>
    <row r="50" hidden="1" ht="15" customHeight="1">
      <c r="A50" s="72" t="s">
        <v>97</v>
      </c>
      <c r="B50" s="73"/>
      <c r="C50" s="73"/>
      <c r="D50" s="73"/>
      <c r="E50" s="73"/>
      <c r="F50" s="73"/>
      <c r="G50" s="73"/>
      <c r="H50" s="73"/>
      <c r="I50" s="74"/>
      <c r="J50" s="75"/>
      <c r="K50" s="75"/>
      <c r="L50" s="75"/>
      <c r="M50" s="76">
        <f>SUM(M$44:M$49)</f>
        <v>0</v>
      </c>
      <c r="N50" s="55"/>
      <c r="O50" s="77"/>
    </row>
    <row r="51" ht="24.75" customHeight="1">
      <c r="A51" s="57" t="s">
        <v>98</v>
      </c>
      <c r="B51" s="58"/>
      <c r="C51" s="59" t="s">
        <v>99</v>
      </c>
      <c r="D51" s="49"/>
      <c r="E51" s="50"/>
      <c r="F51" s="51"/>
      <c r="G51" s="52"/>
      <c r="H51" s="53"/>
      <c r="I51" s="52"/>
      <c r="J51" s="53"/>
      <c r="K51" s="53"/>
      <c r="L51" s="53"/>
      <c r="M51" s="54"/>
      <c r="N51" s="55"/>
      <c r="O51" s="56"/>
    </row>
    <row r="52" ht="15" customHeight="1">
      <c r="A52" s="57" t="s">
        <v>100</v>
      </c>
      <c r="B52" s="58"/>
      <c r="C52" s="59" t="s">
        <v>101</v>
      </c>
      <c r="D52" s="60" t="s">
        <v>26</v>
      </c>
      <c r="E52" s="61"/>
      <c r="F52" s="62">
        <v>1</v>
      </c>
      <c r="G52" s="63"/>
      <c r="H52" s="64">
        <v>1</v>
      </c>
      <c r="I52" s="65"/>
      <c r="J52" s="66"/>
      <c r="K52" s="67"/>
      <c r="L52" s="67"/>
      <c r="M52" s="68">
        <f t="shared" ref="M52:M58" si="7">IF(ISNUMBER($K52),IF(ISNUMBER($G52),ROUND($K52*$G52,2),ROUND($K52*$F52,2)),IF(ISNUMBER($G52),ROUND($I52*$G52,2),ROUND($I52*$F52,2)))</f>
        <v>0</v>
      </c>
      <c r="N52" s="55"/>
      <c r="O52" s="56"/>
    </row>
    <row r="53" ht="15" customHeight="1">
      <c r="A53" s="57" t="s">
        <v>102</v>
      </c>
      <c r="B53" s="58"/>
      <c r="C53" s="59" t="s">
        <v>88</v>
      </c>
      <c r="D53" s="60" t="s">
        <v>26</v>
      </c>
      <c r="E53" s="61"/>
      <c r="F53" s="62">
        <v>1</v>
      </c>
      <c r="G53" s="63"/>
      <c r="H53" s="64">
        <v>1</v>
      </c>
      <c r="I53" s="65"/>
      <c r="J53" s="66"/>
      <c r="K53" s="67"/>
      <c r="L53" s="67"/>
      <c r="M53" s="68">
        <f t="shared" si="7"/>
        <v>0</v>
      </c>
      <c r="N53" s="55"/>
      <c r="O53" s="56"/>
    </row>
    <row r="54" ht="15" customHeight="1">
      <c r="A54" s="57" t="s">
        <v>103</v>
      </c>
      <c r="B54" s="58"/>
      <c r="C54" s="59" t="s">
        <v>90</v>
      </c>
      <c r="D54" s="60" t="s">
        <v>26</v>
      </c>
      <c r="E54" s="61"/>
      <c r="F54" s="62">
        <v>1</v>
      </c>
      <c r="G54" s="63"/>
      <c r="H54" s="64">
        <v>1</v>
      </c>
      <c r="I54" s="65"/>
      <c r="J54" s="66"/>
      <c r="K54" s="67"/>
      <c r="L54" s="67"/>
      <c r="M54" s="68">
        <f t="shared" si="7"/>
        <v>0</v>
      </c>
      <c r="N54" s="55"/>
      <c r="O54" s="56"/>
    </row>
    <row r="55" ht="15" customHeight="1">
      <c r="A55" s="57" t="s">
        <v>104</v>
      </c>
      <c r="B55" s="58"/>
      <c r="C55" s="59" t="s">
        <v>105</v>
      </c>
      <c r="D55" s="60" t="s">
        <v>26</v>
      </c>
      <c r="E55" s="61"/>
      <c r="F55" s="62">
        <v>1</v>
      </c>
      <c r="G55" s="63"/>
      <c r="H55" s="64">
        <v>1</v>
      </c>
      <c r="I55" s="65"/>
      <c r="J55" s="66"/>
      <c r="K55" s="67"/>
      <c r="L55" s="67"/>
      <c r="M55" s="68">
        <f t="shared" si="7"/>
        <v>0</v>
      </c>
      <c r="N55" s="55"/>
      <c r="O55" s="56"/>
    </row>
    <row r="56" ht="15" customHeight="1">
      <c r="A56" s="57" t="s">
        <v>106</v>
      </c>
      <c r="B56" s="58"/>
      <c r="C56" s="59" t="s">
        <v>72</v>
      </c>
      <c r="D56" s="60" t="s">
        <v>26</v>
      </c>
      <c r="E56" s="61"/>
      <c r="F56" s="62">
        <v>3</v>
      </c>
      <c r="G56" s="63"/>
      <c r="H56" s="64">
        <v>1</v>
      </c>
      <c r="I56" s="65"/>
      <c r="J56" s="66"/>
      <c r="K56" s="67"/>
      <c r="L56" s="67"/>
      <c r="M56" s="68">
        <f t="shared" si="7"/>
        <v>0</v>
      </c>
      <c r="N56" s="55"/>
      <c r="O56" s="56"/>
    </row>
    <row r="57" ht="15" customHeight="1">
      <c r="A57" s="57" t="s">
        <v>107</v>
      </c>
      <c r="B57" s="58"/>
      <c r="C57" s="59" t="s">
        <v>108</v>
      </c>
      <c r="D57" s="60" t="s">
        <v>26</v>
      </c>
      <c r="E57" s="61"/>
      <c r="F57" s="62">
        <v>6</v>
      </c>
      <c r="G57" s="63"/>
      <c r="H57" s="64">
        <v>1</v>
      </c>
      <c r="I57" s="65"/>
      <c r="J57" s="66"/>
      <c r="K57" s="67"/>
      <c r="L57" s="67"/>
      <c r="M57" s="68">
        <f t="shared" si="7"/>
        <v>0</v>
      </c>
      <c r="N57" s="55"/>
      <c r="O57" s="56"/>
    </row>
    <row r="58" ht="15" customHeight="1">
      <c r="A58" s="57" t="s">
        <v>109</v>
      </c>
      <c r="B58" s="58"/>
      <c r="C58" s="59" t="s">
        <v>81</v>
      </c>
      <c r="D58" s="60" t="s">
        <v>26</v>
      </c>
      <c r="E58" s="61"/>
      <c r="F58" s="62">
        <v>4</v>
      </c>
      <c r="G58" s="63"/>
      <c r="H58" s="64">
        <v>1</v>
      </c>
      <c r="I58" s="65"/>
      <c r="J58" s="66"/>
      <c r="K58" s="67"/>
      <c r="L58" s="67"/>
      <c r="M58" s="68">
        <f t="shared" si="7"/>
        <v>0</v>
      </c>
      <c r="N58" s="55"/>
      <c r="O58" s="56"/>
    </row>
    <row r="59" hidden="1" ht="15" customHeight="1">
      <c r="A59" s="72" t="s">
        <v>110</v>
      </c>
      <c r="B59" s="73"/>
      <c r="C59" s="73"/>
      <c r="D59" s="73"/>
      <c r="E59" s="73"/>
      <c r="F59" s="73"/>
      <c r="G59" s="73"/>
      <c r="H59" s="73"/>
      <c r="I59" s="74"/>
      <c r="J59" s="75"/>
      <c r="K59" s="75"/>
      <c r="L59" s="75"/>
      <c r="M59" s="76">
        <f>SUM(M$52:M$58)</f>
        <v>0</v>
      </c>
      <c r="N59" s="55"/>
      <c r="O59" s="77"/>
    </row>
    <row r="60" hidden="1" ht="15" customHeight="1">
      <c r="A60" s="72" t="s">
        <v>111</v>
      </c>
      <c r="B60" s="73"/>
      <c r="C60" s="73"/>
      <c r="D60" s="73"/>
      <c r="E60" s="73"/>
      <c r="F60" s="73"/>
      <c r="G60" s="73"/>
      <c r="H60" s="73"/>
      <c r="I60" s="74"/>
      <c r="J60" s="75"/>
      <c r="K60" s="75"/>
      <c r="L60" s="75"/>
      <c r="M60" s="76">
        <f>SUM(M$34:M$37)+SUM(M$40:M$41)+SUM(M$44:M$49)+SUM(M$52:M$58)</f>
        <v>0</v>
      </c>
      <c r="N60" s="55"/>
      <c r="O60" s="77"/>
    </row>
    <row r="61" ht="15" customHeight="1">
      <c r="A61" s="57" t="s">
        <v>112</v>
      </c>
      <c r="B61" s="58"/>
      <c r="C61" s="59" t="s">
        <v>113</v>
      </c>
      <c r="D61" s="60" t="s">
        <v>26</v>
      </c>
      <c r="E61" s="61"/>
      <c r="F61" s="62">
        <v>1</v>
      </c>
      <c r="G61" s="63"/>
      <c r="H61" s="64">
        <v>1</v>
      </c>
      <c r="I61" s="65"/>
      <c r="J61" s="66"/>
      <c r="K61" s="67"/>
      <c r="L61" s="67"/>
      <c r="M61" s="68">
        <f t="shared" ref="M61:M62" si="8">IF(ISNUMBER($K61),IF(ISNUMBER($G61),ROUND($K61*$G61,2),ROUND($K61*$F61,2)),IF(ISNUMBER($G61),ROUND($I61*$G61,2),ROUND($I61*$F61,2)))</f>
        <v>0</v>
      </c>
      <c r="N61" s="55"/>
      <c r="O61" s="56"/>
    </row>
    <row r="62" ht="15" customHeight="1">
      <c r="A62" s="57" t="s">
        <v>114</v>
      </c>
      <c r="B62" s="58"/>
      <c r="C62" s="59" t="s">
        <v>115</v>
      </c>
      <c r="D62" s="60" t="s">
        <v>116</v>
      </c>
      <c r="E62" s="78"/>
      <c r="F62" s="79">
        <v>1</v>
      </c>
      <c r="G62" s="80"/>
      <c r="H62" s="64">
        <v>1</v>
      </c>
      <c r="I62" s="65"/>
      <c r="J62" s="66"/>
      <c r="K62" s="67"/>
      <c r="L62" s="67"/>
      <c r="M62" s="68">
        <f t="shared" si="8"/>
        <v>0</v>
      </c>
      <c r="N62" s="55"/>
      <c r="O62" s="56"/>
    </row>
    <row r="63" ht="15" customHeight="1">
      <c r="A63" s="72" t="s">
        <v>117</v>
      </c>
      <c r="B63" s="73"/>
      <c r="C63" s="73"/>
      <c r="D63" s="73"/>
      <c r="E63" s="73"/>
      <c r="F63" s="73"/>
      <c r="G63" s="73"/>
      <c r="H63" s="73"/>
      <c r="I63" s="74"/>
      <c r="J63" s="75"/>
      <c r="K63" s="75"/>
      <c r="L63" s="75"/>
      <c r="M63" s="76">
        <f t="shared" ref="M63:M64" si="9">SUM(M$13:M$14)+SUM(M$16:M$18)+SUM(M$20:M$26)+SUM(M$28:M$30)+SUM(M$34:M$37)+SUM(M$40:M$41)+SUM(M$44:M$49)+SUM(M$52:M$58)+SUM(M$61:M$62)</f>
        <v>0</v>
      </c>
      <c r="N63" s="55"/>
      <c r="O63" s="77"/>
    </row>
    <row r="64" ht="15" customHeight="1">
      <c r="A64" s="81" t="s">
        <v>118</v>
      </c>
      <c r="B64" s="81"/>
      <c r="C64" s="81"/>
      <c r="D64" s="81"/>
      <c r="E64" s="81"/>
      <c r="F64" s="81"/>
      <c r="G64" s="81"/>
      <c r="H64" s="81"/>
      <c r="I64" s="81"/>
      <c r="J64" s="38"/>
      <c r="K64" s="38"/>
      <c r="L64" s="38"/>
      <c r="M64" s="82">
        <f t="shared" si="9"/>
        <v>0</v>
      </c>
      <c r="N64" s="55"/>
      <c r="O64" s="83"/>
    </row>
    <row r="65" ht="15" customHeight="1">
      <c r="A65" s="81" t="s">
        <v>119</v>
      </c>
      <c r="B65" s="81"/>
      <c r="C65" s="81"/>
      <c r="D65" s="81"/>
      <c r="E65" s="81"/>
      <c r="F65" s="81"/>
      <c r="G65" s="81"/>
      <c r="H65" s="81"/>
      <c r="I65" s="81"/>
      <c r="J65" s="38"/>
      <c r="K65" s="38"/>
      <c r="L65" s="38"/>
      <c r="M65" s="82">
        <f>(SUMIF($H$11:$H$63,1,$M$11:$M$63))*0.2</f>
        <v>0</v>
      </c>
      <c r="N65" s="55"/>
      <c r="O65" s="83"/>
    </row>
    <row r="66" ht="15" customHeight="1">
      <c r="A66" s="81" t="s">
        <v>120</v>
      </c>
      <c r="B66" s="81"/>
      <c r="C66" s="81"/>
      <c r="D66" s="81"/>
      <c r="E66" s="81"/>
      <c r="F66" s="81"/>
      <c r="G66" s="81"/>
      <c r="H66" s="81"/>
      <c r="I66" s="81"/>
      <c r="J66" s="38"/>
      <c r="K66" s="38"/>
      <c r="L66" s="38"/>
      <c r="M66" s="82">
        <f>SUM(M$64:M$65)</f>
        <v>0</v>
      </c>
      <c r="N66" s="55"/>
      <c r="O66" s="83"/>
    </row>
    <row r="69" ht="15.75" customHeight="1">
      <c r="A69" s="84" t="s">
        <v>121</v>
      </c>
      <c r="B69" s="85"/>
      <c r="C69" s="86"/>
      <c r="D69" s="87"/>
      <c r="E69" s="2"/>
      <c r="F69" s="87"/>
      <c r="G69" s="2"/>
      <c r="H69" s="87"/>
      <c r="I69" s="88"/>
      <c r="J69" s="1"/>
      <c r="K69" s="1"/>
      <c r="L69" s="1"/>
      <c r="M69" s="87"/>
      <c r="N69" s="2"/>
      <c r="O69" s="89"/>
    </row>
    <row r="70" ht="15" customHeight="1">
      <c r="A70" s="90" t="s">
        <v>122</v>
      </c>
      <c r="B70" s="91"/>
      <c r="C70" s="92">
        <v>0.20000000000000001</v>
      </c>
      <c r="D70" s="87"/>
      <c r="E70" s="2"/>
      <c r="F70" s="87"/>
      <c r="G70" s="2"/>
      <c r="H70" s="87"/>
      <c r="I70" s="88"/>
      <c r="J70" s="1"/>
      <c r="K70" s="1"/>
      <c r="L70" s="1"/>
      <c r="M70" s="87"/>
      <c r="N70" s="2"/>
      <c r="O70" s="93"/>
    </row>
  </sheetData>
  <sheetProtection sheet="1" objects="1" scenarios="1" spinCount="100000" saltValue="XFhK5L6PoKMQWwGN0Tfn3lO/9Y1SRJ8t+mvoGTRGuODi7qCClkb4ajGqKTQGWJxDRogfDEpO1Y+QJOcWK0b7jQ==" hashValue="vW8wcQlzCWMKpYMhCHl9JQ1zrTZJnMDY+KQ7fHQXxxH2XYdIXiZwSWCs68IbSqq+kIaJ7TEnoWzzX0L9nmU2YQ==" algorithmName="SHA-512" password="ABE0"/>
  <mergeCells count="22">
    <mergeCell ref="D9:N9"/>
    <mergeCell ref="A7:C7"/>
    <mergeCell ref="A6:C6"/>
    <mergeCell ref="A4:G4"/>
    <mergeCell ref="I4:M4"/>
    <mergeCell ref="C3:M3"/>
    <mergeCell ref="N1:N3"/>
    <mergeCell ref="C1:M1"/>
    <mergeCell ref="C2:M2"/>
    <mergeCell ref="A1:A3"/>
    <mergeCell ref="A27:I27"/>
    <mergeCell ref="A31:I31"/>
    <mergeCell ref="A38:I38"/>
    <mergeCell ref="A42:I42"/>
    <mergeCell ref="A50:I50"/>
    <mergeCell ref="A59:I59"/>
    <mergeCell ref="A60:I60"/>
    <mergeCell ref="A63:I63"/>
    <mergeCell ref="A64:I64"/>
    <mergeCell ref="A69:C69"/>
    <mergeCell ref="A66:I66"/>
    <mergeCell ref="A65:I65"/>
  </mergeCells>
  <pageMargins left="0" right="0" top="0" bottom="0" header="0" footer="0"/>
  <pageSetup useFirstPageNumber="1"/>
  <ignoredErrors>
    <ignoredError sqref="A1:O70" evalError="1" twoDigitTextYear="1" numberStoredAsText="1" formula="1" formulaRange="1" unlockedFormula="1" emptyCellReference="1" listDataValidation="1" calculatedColumn="1"/>
  </ignoredErrors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Thomas ANDRY</cp:lastModifiedBy>
  <dcterms:modified xsi:type="dcterms:W3CDTF">2025-10-30T14:25:04Z</dcterms:modified>
</cp:coreProperties>
</file>